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8" sheetId="1" r:id="rId1"/>
  </sheets>
  <definedNames>
    <definedName name="_xlnm.Print_Titles" localSheetId="0">'2018'!$6:$6</definedName>
    <definedName name="_xlnm.Print_Area" localSheetId="0">'2018'!$A$1:$F$104</definedName>
  </definedNames>
  <calcPr fullCalcOnLoad="1"/>
</workbook>
</file>

<file path=xl/sharedStrings.xml><?xml version="1.0" encoding="utf-8"?>
<sst xmlns="http://schemas.openxmlformats.org/spreadsheetml/2006/main" count="278" uniqueCount="134">
  <si>
    <t xml:space="preserve">наименование </t>
  </si>
  <si>
    <t>тыс. рублей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</si>
  <si>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</si>
  <si>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</si>
  <si>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</si>
  <si>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</si>
  <si>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</si>
  <si>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</si>
  <si>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</si>
  <si>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</si>
  <si>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</si>
  <si>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</si>
  <si>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</si>
  <si>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</si>
  <si>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</si>
  <si>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</si>
  <si>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</si>
  <si>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</si>
  <si>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</si>
  <si>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</si>
  <si>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22506</t>
  </si>
  <si>
    <t>прочие работы, услуги</t>
  </si>
  <si>
    <t>прочие услуги</t>
  </si>
  <si>
    <t>25102</t>
  </si>
  <si>
    <t>Утверждение генеральных планов поселений, правил землепользования и застройки</t>
  </si>
  <si>
    <t>транспортный налог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</si>
  <si>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</si>
  <si>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</si>
  <si>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</si>
  <si>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Составление и исполнение бюджета поселения, составление отчета об исполнении бюджета поселения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</si>
  <si>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</si>
  <si>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</si>
  <si>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</si>
  <si>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</si>
  <si>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прочие расходы</t>
  </si>
  <si>
    <t>0113</t>
  </si>
  <si>
    <t>Другие общегосударственные вопросы</t>
  </si>
  <si>
    <t>членский взнос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</si>
  <si>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</si>
  <si>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</si>
  <si>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</si>
  <si>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</si>
  <si>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</si>
  <si>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</si>
  <si>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</si>
  <si>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</si>
  <si>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</si>
  <si>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</si>
  <si>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</si>
  <si>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</si>
  <si>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</si>
  <si>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</si>
  <si>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</si>
  <si>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</si>
  <si>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</si>
  <si>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</si>
  <si>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</si>
  <si>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</si>
  <si>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</si>
  <si>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</si>
  <si>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</si>
  <si>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</si>
  <si>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</si>
  <si>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Обслуживание внутреннего долга</t>
  </si>
  <si>
    <t>внесение изменений</t>
  </si>
  <si>
    <t>21201</t>
  </si>
  <si>
    <t>льготный проезд</t>
  </si>
  <si>
    <t xml:space="preserve">РАСЧЁТ ПО ФУНКЦИОНАЛЬНОЙ СТРУКТУРЕ РАСХОДОВ
БЮДЖЕТА СЕМИГОРСКОГО МУНИЦИПАЛЬНОГО ОБРАЗОВАНИЯ 
НА 2019 ГОД </t>
  </si>
  <si>
    <t>План на 2019 год</t>
  </si>
  <si>
    <t>Уточненный план на 2019 год</t>
  </si>
  <si>
    <t>Командировочные расходы (суточные)</t>
  </si>
  <si>
    <t>Штрафы за нарушение законодательства о налогах и сборах. Законодательства о страховых взносах</t>
  </si>
  <si>
    <t>29200</t>
  </si>
  <si>
    <t>21401</t>
  </si>
  <si>
    <t>Льготный проезд</t>
  </si>
  <si>
    <t>22514</t>
  </si>
  <si>
    <t>22622</t>
  </si>
  <si>
    <t>29104</t>
  </si>
  <si>
    <t>29400</t>
  </si>
  <si>
    <t>Штрафные санкции по долговым обязательствам</t>
  </si>
  <si>
    <t>31003</t>
  </si>
  <si>
    <t>Приобретение вычислительной техники и оргтехники</t>
  </si>
  <si>
    <t>34300</t>
  </si>
  <si>
    <t>Увеличение стоимости горюче-смазочных материалов</t>
  </si>
  <si>
    <t>34604</t>
  </si>
  <si>
    <t>Концелярские товары</t>
  </si>
  <si>
    <t>34606</t>
  </si>
  <si>
    <t>Иные расходные материалы</t>
  </si>
  <si>
    <t>29603</t>
  </si>
  <si>
    <t>29704</t>
  </si>
  <si>
    <t>канцелярские товары</t>
  </si>
  <si>
    <t>26601</t>
  </si>
  <si>
    <t>Пособие за первые три дня нетрудоспособности</t>
  </si>
  <si>
    <t>иные расходные материалы</t>
  </si>
  <si>
    <t>34400</t>
  </si>
  <si>
    <t>26401</t>
  </si>
  <si>
    <t>Дополнительное ежемесячное обеспечение к пенсиям муниципальных служащих</t>
  </si>
  <si>
    <t>Обследование технического состояния (аттестация) объектов нефинансовых активов</t>
  </si>
  <si>
    <t>22624</t>
  </si>
  <si>
    <t>Информационные услуги (за искл АЦК)</t>
  </si>
  <si>
    <t>22700</t>
  </si>
  <si>
    <t>Страхование</t>
  </si>
  <si>
    <t>Увеличение  стоимости строительных материалов</t>
  </si>
  <si>
    <t>22602</t>
  </si>
  <si>
    <t>Медицинский осмотр</t>
  </si>
  <si>
    <t>22607</t>
  </si>
  <si>
    <t>Услуги, оказываемые экспертнымии организациями</t>
  </si>
  <si>
    <t>29107</t>
  </si>
  <si>
    <t>Госпошлина (в т.ч. по решениям судебных органов, за исключением возмещения судебных издержек физическим и юридическим лицам)</t>
  </si>
  <si>
    <t>29702</t>
  </si>
  <si>
    <t>Возмещение морального вреда, судебных издержек юридическим лицам</t>
  </si>
  <si>
    <t xml:space="preserve">Справочная №1 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      "                           2019 года № </t>
  </si>
  <si>
    <t>29300</t>
  </si>
  <si>
    <t>Штрафы за нарушение законодательства о закупках и нарушение условий контрактов (договоров)</t>
  </si>
  <si>
    <t>31012</t>
  </si>
  <si>
    <t>Прочие объекты, относящиеся к основным средствам</t>
  </si>
  <si>
    <t>34602</t>
  </si>
  <si>
    <t>Автомобильные запасные части</t>
  </si>
  <si>
    <t>22504</t>
  </si>
  <si>
    <t>Текущие ремонты (зданий, сооружений)</t>
  </si>
  <si>
    <t>0501</t>
  </si>
  <si>
    <t>ЖИЛИЩНО-КОММУНАЛЬНОЕ ХОЗЯЙСТВО ХОЗЯЙСТВО</t>
  </si>
  <si>
    <t>Жилищное хозяйство</t>
  </si>
  <si>
    <t>22507</t>
  </si>
  <si>
    <t>Взносы на капитальный ремонт жилых и нежилых помещений</t>
  </si>
  <si>
    <t>0503</t>
  </si>
  <si>
    <t>22614</t>
  </si>
  <si>
    <t>Земельно-имущественные расходы</t>
  </si>
  <si>
    <t>Благоустройство</t>
  </si>
  <si>
    <t>Увеличение стоимости строительных материалов</t>
  </si>
  <si>
    <t>34603</t>
  </si>
  <si>
    <t>Запасные части и комплектующие к оргтехнике</t>
  </si>
  <si>
    <t>0502</t>
  </si>
  <si>
    <t>Коммунальное хозяйство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</si>
</sst>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172" fontId="3" fillId="0" borderId="11" xfId="0" applyNumberFormat="1" applyFont="1" applyBorder="1" applyAlignment="1" applyProtection="1">
      <alignment horizontal="right" vertical="top"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172" fontId="6" fillId="33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Alignment="1">
      <alignment/>
    </xf>
    <xf numFmtId="49" fontId="6" fillId="32" borderId="10" xfId="0" applyNumberFormat="1" applyFont="1" applyFill="1" applyBorder="1" applyAlignment="1" applyProtection="1">
      <alignment horizontal="center" vertical="top" wrapText="1"/>
      <protection/>
    </xf>
    <xf numFmtId="49" fontId="6" fillId="32" borderId="10" xfId="0" applyNumberFormat="1" applyFont="1" applyFill="1" applyBorder="1" applyAlignment="1" applyProtection="1">
      <alignment horizontal="left" vertical="top" wrapText="1"/>
      <protection/>
    </xf>
    <xf numFmtId="17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" fillId="32" borderId="0" xfId="0" applyFont="1" applyFill="1" applyAlignment="1">
      <alignment/>
    </xf>
    <xf numFmtId="49" fontId="5" fillId="34" borderId="10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 applyProtection="1">
      <alignment horizontal="left"/>
      <protection/>
    </xf>
    <xf numFmtId="172" fontId="5" fillId="34" borderId="1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Alignment="1">
      <alignment/>
    </xf>
    <xf numFmtId="0" fontId="1" fillId="0" borderId="0" xfId="0" applyFont="1" applyAlignment="1">
      <alignment vertical="center" wrapText="1"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172" fontId="3" fillId="0" borderId="12" xfId="0" applyNumberFormat="1" applyFont="1" applyBorder="1" applyAlignment="1" applyProtection="1">
      <alignment horizontal="right" vertical="top" wrapText="1"/>
      <protection/>
    </xf>
    <xf numFmtId="49" fontId="6" fillId="33" borderId="13" xfId="0" applyNumberFormat="1" applyFont="1" applyFill="1" applyBorder="1" applyAlignment="1" applyProtection="1">
      <alignment horizontal="center" vertical="top" wrapText="1"/>
      <protection/>
    </xf>
    <xf numFmtId="49" fontId="6" fillId="33" borderId="13" xfId="0" applyNumberFormat="1" applyFont="1" applyFill="1" applyBorder="1" applyAlignment="1" applyProtection="1">
      <alignment horizontal="left" vertical="top" wrapText="1"/>
      <protection/>
    </xf>
    <xf numFmtId="172" fontId="6" fillId="33" borderId="13" xfId="0" applyNumberFormat="1" applyFont="1" applyFill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right" vertical="top" wrapText="1"/>
      <protection/>
    </xf>
    <xf numFmtId="49" fontId="6" fillId="34" borderId="10" xfId="0" applyNumberFormat="1" applyFont="1" applyFill="1" applyBorder="1" applyAlignment="1" applyProtection="1">
      <alignment horizontal="center" vertical="top" wrapText="1"/>
      <protection/>
    </xf>
    <xf numFmtId="49" fontId="6" fillId="34" borderId="10" xfId="0" applyNumberFormat="1" applyFont="1" applyFill="1" applyBorder="1" applyAlignment="1" applyProtection="1">
      <alignment horizontal="left" vertical="top" wrapText="1"/>
      <protection/>
    </xf>
    <xf numFmtId="172" fontId="6" fillId="34" borderId="10" xfId="0" applyNumberFormat="1" applyFont="1" applyFill="1" applyBorder="1" applyAlignment="1" applyProtection="1">
      <alignment horizontal="right" vertical="top" wrapText="1"/>
      <protection/>
    </xf>
    <xf numFmtId="49" fontId="6" fillId="35" borderId="10" xfId="0" applyNumberFormat="1" applyFont="1" applyFill="1" applyBorder="1" applyAlignment="1" applyProtection="1">
      <alignment horizontal="center" vertical="top" wrapText="1"/>
      <protection/>
    </xf>
    <xf numFmtId="49" fontId="6" fillId="35" borderId="10" xfId="0" applyNumberFormat="1" applyFont="1" applyFill="1" applyBorder="1" applyAlignment="1" applyProtection="1">
      <alignment horizontal="left" vertical="top" wrapText="1"/>
      <protection/>
    </xf>
    <xf numFmtId="172" fontId="6" fillId="35" borderId="10" xfId="0" applyNumberFormat="1" applyFont="1" applyFill="1" applyBorder="1" applyAlignment="1" applyProtection="1">
      <alignment horizontal="right" vertical="top" wrapText="1"/>
      <protection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172" fontId="3" fillId="0" borderId="13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>
      <alignment/>
    </xf>
    <xf numFmtId="0" fontId="6" fillId="35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tabSelected="1" view="pageBreakPreview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71.125" style="1" customWidth="1"/>
    <col min="4" max="6" width="17.75390625" style="1" customWidth="1"/>
    <col min="7" max="16384" width="9.125" style="1" customWidth="1"/>
  </cols>
  <sheetData>
    <row r="1" spans="3:6" ht="125.25" customHeight="1">
      <c r="C1" s="28"/>
      <c r="D1" s="51" t="s">
        <v>111</v>
      </c>
      <c r="E1" s="51"/>
      <c r="F1" s="51"/>
    </row>
    <row r="2" ht="12.75" customHeight="1"/>
    <row r="3" ht="3" customHeight="1"/>
    <row r="4" spans="1:6" ht="59.25" customHeight="1">
      <c r="A4" s="52" t="s">
        <v>67</v>
      </c>
      <c r="B4" s="52"/>
      <c r="C4" s="52"/>
      <c r="D4" s="52"/>
      <c r="E4" s="52"/>
      <c r="F4" s="52"/>
    </row>
    <row r="5" spans="1:6" ht="18.75">
      <c r="A5" s="3"/>
      <c r="B5" s="3"/>
      <c r="C5" s="3"/>
      <c r="D5" s="4"/>
      <c r="E5" s="4"/>
      <c r="F5" s="4" t="s">
        <v>1</v>
      </c>
    </row>
    <row r="6" spans="1:6" ht="45" customHeight="1">
      <c r="A6" s="50" t="s">
        <v>0</v>
      </c>
      <c r="B6" s="50"/>
      <c r="C6" s="50"/>
      <c r="D6" s="7" t="s">
        <v>68</v>
      </c>
      <c r="E6" s="7" t="s">
        <v>64</v>
      </c>
      <c r="F6" s="7" t="s">
        <v>69</v>
      </c>
    </row>
    <row r="7" spans="1:6" s="27" customFormat="1" ht="15.75">
      <c r="A7" s="24" t="s">
        <v>2</v>
      </c>
      <c r="B7" s="24" t="s">
        <v>3</v>
      </c>
      <c r="C7" s="25"/>
      <c r="D7" s="26">
        <f>D8+D55+D66+D89+D99+D102+D81</f>
        <v>10707.400000000001</v>
      </c>
      <c r="E7" s="26">
        <f>F7-D7</f>
        <v>0</v>
      </c>
      <c r="F7" s="26">
        <f>F8+F55+F66+F89+F99+F102+F81</f>
        <v>10707.4</v>
      </c>
    </row>
    <row r="8" spans="1:6" s="19" customFormat="1" ht="15.75">
      <c r="A8" s="16" t="s">
        <v>4</v>
      </c>
      <c r="B8" s="16"/>
      <c r="C8" s="17" t="s">
        <v>5</v>
      </c>
      <c r="D8" s="18">
        <f>D9+D14+D16+D46+D49+D51</f>
        <v>6762.8</v>
      </c>
      <c r="E8" s="18">
        <f aca="true" t="shared" si="0" ref="E8:E104">F8-D8</f>
        <v>0</v>
      </c>
      <c r="F8" s="18">
        <f>F9+F14+F16+F46+F49+F51</f>
        <v>6762.799999999999</v>
      </c>
    </row>
    <row r="9" spans="1:6" s="23" customFormat="1" ht="31.5">
      <c r="A9" s="20" t="s">
        <v>6</v>
      </c>
      <c r="B9" s="20"/>
      <c r="C9" s="21" t="s">
        <v>7</v>
      </c>
      <c r="D9" s="22">
        <f>SUM(D10:D13)</f>
        <v>781.5</v>
      </c>
      <c r="E9" s="22">
        <f t="shared" si="0"/>
        <v>0</v>
      </c>
      <c r="F9" s="22">
        <f>SUM(F10:F13)</f>
        <v>781.5</v>
      </c>
    </row>
    <row r="10" spans="1:6" s="12" customFormat="1" ht="15.75">
      <c r="A10" s="13" t="s">
        <v>6</v>
      </c>
      <c r="B10" s="13" t="s">
        <v>8</v>
      </c>
      <c r="C10" s="14" t="s">
        <v>9</v>
      </c>
      <c r="D10" s="15">
        <v>579.5</v>
      </c>
      <c r="E10" s="15">
        <f t="shared" si="0"/>
        <v>-2.7000000000000455</v>
      </c>
      <c r="F10" s="15">
        <v>576.8</v>
      </c>
    </row>
    <row r="11" spans="1:6" s="12" customFormat="1" ht="15.75">
      <c r="A11" s="13" t="s">
        <v>6</v>
      </c>
      <c r="B11" s="13" t="s">
        <v>65</v>
      </c>
      <c r="C11" s="14" t="s">
        <v>70</v>
      </c>
      <c r="D11" s="15">
        <v>15</v>
      </c>
      <c r="E11" s="15">
        <f t="shared" si="0"/>
        <v>0</v>
      </c>
      <c r="F11" s="15">
        <v>15</v>
      </c>
    </row>
    <row r="12" spans="1:6" s="12" customFormat="1" ht="15.75">
      <c r="A12" s="13" t="s">
        <v>6</v>
      </c>
      <c r="B12" s="13" t="s">
        <v>10</v>
      </c>
      <c r="C12" s="14" t="s">
        <v>11</v>
      </c>
      <c r="D12" s="15">
        <v>184.1</v>
      </c>
      <c r="E12" s="15">
        <f t="shared" si="0"/>
        <v>0</v>
      </c>
      <c r="F12" s="15">
        <v>184.1</v>
      </c>
    </row>
    <row r="13" spans="1:6" s="12" customFormat="1" ht="15.75">
      <c r="A13" s="29" t="s">
        <v>6</v>
      </c>
      <c r="B13" s="29" t="s">
        <v>91</v>
      </c>
      <c r="C13" s="30" t="s">
        <v>92</v>
      </c>
      <c r="D13" s="31">
        <v>2.9</v>
      </c>
      <c r="E13" s="15">
        <f t="shared" si="0"/>
        <v>2.6999999999999997</v>
      </c>
      <c r="F13" s="31">
        <v>5.6</v>
      </c>
    </row>
    <row r="14" spans="1:6" s="23" customFormat="1" ht="48" customHeight="1">
      <c r="A14" s="20" t="s">
        <v>12</v>
      </c>
      <c r="B14" s="20"/>
      <c r="C14" s="21" t="s">
        <v>13</v>
      </c>
      <c r="D14" s="22">
        <f>SUM(D15:D15)</f>
        <v>0.5</v>
      </c>
      <c r="E14" s="22">
        <f t="shared" si="0"/>
        <v>0</v>
      </c>
      <c r="F14" s="22">
        <f>SUM(F15:F15)</f>
        <v>0.5</v>
      </c>
    </row>
    <row r="15" spans="1:6" s="12" customFormat="1" ht="31.5">
      <c r="A15" s="13" t="s">
        <v>12</v>
      </c>
      <c r="B15" s="13" t="s">
        <v>72</v>
      </c>
      <c r="C15" s="14" t="s">
        <v>71</v>
      </c>
      <c r="D15" s="15">
        <v>0.5</v>
      </c>
      <c r="E15" s="15">
        <f t="shared" si="0"/>
        <v>0</v>
      </c>
      <c r="F15" s="15">
        <v>0.5</v>
      </c>
    </row>
    <row r="16" spans="1:6" s="23" customFormat="1" ht="47.25">
      <c r="A16" s="20" t="s">
        <v>14</v>
      </c>
      <c r="B16" s="20"/>
      <c r="C16" s="21" t="s">
        <v>15</v>
      </c>
      <c r="D16" s="22">
        <f>SUM(D17:D45)</f>
        <v>5171.5</v>
      </c>
      <c r="E16" s="22">
        <f t="shared" si="0"/>
        <v>0</v>
      </c>
      <c r="F16" s="22">
        <f>SUM(F17:F45)</f>
        <v>5171.499999999999</v>
      </c>
    </row>
    <row r="17" spans="1:6" s="12" customFormat="1" ht="15.75">
      <c r="A17" s="13" t="s">
        <v>14</v>
      </c>
      <c r="B17" s="13" t="s">
        <v>8</v>
      </c>
      <c r="C17" s="14" t="s">
        <v>9</v>
      </c>
      <c r="D17" s="15">
        <v>2929.5</v>
      </c>
      <c r="E17" s="15">
        <f t="shared" si="0"/>
        <v>0</v>
      </c>
      <c r="F17" s="15">
        <v>2929.5</v>
      </c>
    </row>
    <row r="18" spans="1:6" s="12" customFormat="1" ht="15.75">
      <c r="A18" s="13" t="s">
        <v>14</v>
      </c>
      <c r="B18" s="13" t="s">
        <v>10</v>
      </c>
      <c r="C18" s="14" t="s">
        <v>11</v>
      </c>
      <c r="D18" s="15">
        <v>972.9</v>
      </c>
      <c r="E18" s="15">
        <f t="shared" si="0"/>
        <v>0</v>
      </c>
      <c r="F18" s="15">
        <v>972.9</v>
      </c>
    </row>
    <row r="19" spans="1:6" s="12" customFormat="1" ht="15.75">
      <c r="A19" s="13" t="s">
        <v>14</v>
      </c>
      <c r="B19" s="13" t="s">
        <v>73</v>
      </c>
      <c r="C19" s="14" t="s">
        <v>74</v>
      </c>
      <c r="D19" s="15">
        <v>10</v>
      </c>
      <c r="E19" s="15">
        <f t="shared" si="0"/>
        <v>0</v>
      </c>
      <c r="F19" s="15">
        <v>10</v>
      </c>
    </row>
    <row r="20" spans="1:6" s="12" customFormat="1" ht="15.75">
      <c r="A20" s="13" t="s">
        <v>14</v>
      </c>
      <c r="B20" s="13" t="s">
        <v>16</v>
      </c>
      <c r="C20" s="14" t="s">
        <v>17</v>
      </c>
      <c r="D20" s="15">
        <v>16</v>
      </c>
      <c r="E20" s="15">
        <f t="shared" si="0"/>
        <v>-9.4</v>
      </c>
      <c r="F20" s="15">
        <v>6.6</v>
      </c>
    </row>
    <row r="21" spans="1:6" s="12" customFormat="1" ht="31.5">
      <c r="A21" s="13" t="s">
        <v>14</v>
      </c>
      <c r="B21" s="13" t="s">
        <v>20</v>
      </c>
      <c r="C21" s="14" t="s">
        <v>97</v>
      </c>
      <c r="D21" s="15">
        <v>1.1</v>
      </c>
      <c r="E21" s="15">
        <f t="shared" si="0"/>
        <v>0</v>
      </c>
      <c r="F21" s="15">
        <v>1.1</v>
      </c>
    </row>
    <row r="22" spans="1:6" s="12" customFormat="1" ht="15.75">
      <c r="A22" s="13" t="s">
        <v>14</v>
      </c>
      <c r="B22" s="13" t="s">
        <v>75</v>
      </c>
      <c r="C22" s="14" t="s">
        <v>21</v>
      </c>
      <c r="D22" s="15">
        <v>0</v>
      </c>
      <c r="E22" s="15">
        <f t="shared" si="0"/>
        <v>17.6</v>
      </c>
      <c r="F22" s="15">
        <v>17.6</v>
      </c>
    </row>
    <row r="23" spans="1:6" s="12" customFormat="1" ht="15.75">
      <c r="A23" s="13" t="s">
        <v>14</v>
      </c>
      <c r="B23" s="13" t="s">
        <v>18</v>
      </c>
      <c r="C23" s="14" t="s">
        <v>19</v>
      </c>
      <c r="D23" s="15">
        <v>802.9</v>
      </c>
      <c r="E23" s="15">
        <f t="shared" si="0"/>
        <v>0</v>
      </c>
      <c r="F23" s="15">
        <v>802.9</v>
      </c>
    </row>
    <row r="24" spans="1:6" s="12" customFormat="1" ht="15.75" hidden="1">
      <c r="A24" s="13" t="s">
        <v>14</v>
      </c>
      <c r="B24" s="13" t="s">
        <v>75</v>
      </c>
      <c r="C24" s="14" t="s">
        <v>21</v>
      </c>
      <c r="D24" s="15"/>
      <c r="E24" s="15">
        <f t="shared" si="0"/>
        <v>0</v>
      </c>
      <c r="F24" s="15"/>
    </row>
    <row r="25" spans="1:6" s="12" customFormat="1" ht="15.75">
      <c r="A25" s="13" t="s">
        <v>14</v>
      </c>
      <c r="B25" s="13" t="s">
        <v>103</v>
      </c>
      <c r="C25" s="14" t="s">
        <v>104</v>
      </c>
      <c r="D25" s="15">
        <v>12</v>
      </c>
      <c r="E25" s="15">
        <f t="shared" si="0"/>
        <v>0</v>
      </c>
      <c r="F25" s="15">
        <v>12</v>
      </c>
    </row>
    <row r="26" spans="1:6" s="12" customFormat="1" ht="15.75">
      <c r="A26" s="13" t="s">
        <v>14</v>
      </c>
      <c r="B26" s="13" t="s">
        <v>105</v>
      </c>
      <c r="C26" s="14" t="s">
        <v>106</v>
      </c>
      <c r="D26" s="15">
        <v>3.2</v>
      </c>
      <c r="E26" s="15">
        <f t="shared" si="0"/>
        <v>0</v>
      </c>
      <c r="F26" s="15">
        <v>3.2</v>
      </c>
    </row>
    <row r="27" spans="1:6" s="12" customFormat="1" ht="15.75">
      <c r="A27" s="13" t="s">
        <v>14</v>
      </c>
      <c r="B27" s="13" t="s">
        <v>76</v>
      </c>
      <c r="C27" s="14" t="s">
        <v>22</v>
      </c>
      <c r="D27" s="15">
        <v>10</v>
      </c>
      <c r="E27" s="15">
        <f t="shared" si="0"/>
        <v>0</v>
      </c>
      <c r="F27" s="15">
        <v>10</v>
      </c>
    </row>
    <row r="28" spans="1:6" s="12" customFormat="1" ht="15.75">
      <c r="A28" s="13" t="s">
        <v>14</v>
      </c>
      <c r="B28" s="13" t="s">
        <v>98</v>
      </c>
      <c r="C28" s="14" t="s">
        <v>99</v>
      </c>
      <c r="D28" s="15">
        <v>15.6</v>
      </c>
      <c r="E28" s="15">
        <f t="shared" si="0"/>
        <v>3.5000000000000018</v>
      </c>
      <c r="F28" s="15">
        <v>19.1</v>
      </c>
    </row>
    <row r="29" spans="1:6" s="12" customFormat="1" ht="15.75">
      <c r="A29" s="13" t="s">
        <v>14</v>
      </c>
      <c r="B29" s="13" t="s">
        <v>100</v>
      </c>
      <c r="C29" s="14" t="s">
        <v>101</v>
      </c>
      <c r="D29" s="15">
        <v>4.8</v>
      </c>
      <c r="E29" s="15">
        <f t="shared" si="0"/>
        <v>0</v>
      </c>
      <c r="F29" s="15">
        <v>4.8</v>
      </c>
    </row>
    <row r="30" spans="1:6" s="12" customFormat="1" ht="31.5">
      <c r="A30" s="13" t="s">
        <v>14</v>
      </c>
      <c r="B30" s="13" t="s">
        <v>23</v>
      </c>
      <c r="C30" s="14" t="s">
        <v>24</v>
      </c>
      <c r="D30" s="15">
        <v>60.8</v>
      </c>
      <c r="E30" s="15">
        <f t="shared" si="0"/>
        <v>0</v>
      </c>
      <c r="F30" s="15">
        <v>60.8</v>
      </c>
    </row>
    <row r="31" spans="1:6" s="12" customFormat="1" ht="15.75">
      <c r="A31" s="13" t="s">
        <v>14</v>
      </c>
      <c r="B31" s="13" t="s">
        <v>91</v>
      </c>
      <c r="C31" s="14" t="s">
        <v>92</v>
      </c>
      <c r="D31" s="15">
        <v>35.3</v>
      </c>
      <c r="E31" s="15">
        <f t="shared" si="0"/>
        <v>0</v>
      </c>
      <c r="F31" s="15">
        <v>35.3</v>
      </c>
    </row>
    <row r="32" spans="1:6" s="12" customFormat="1" ht="15.75">
      <c r="A32" s="13" t="s">
        <v>14</v>
      </c>
      <c r="B32" s="13" t="s">
        <v>77</v>
      </c>
      <c r="C32" s="14" t="s">
        <v>25</v>
      </c>
      <c r="D32" s="15">
        <v>2.5</v>
      </c>
      <c r="E32" s="15">
        <f t="shared" si="0"/>
        <v>0</v>
      </c>
      <c r="F32" s="15">
        <v>2.5</v>
      </c>
    </row>
    <row r="33" spans="1:6" s="12" customFormat="1" ht="31.5">
      <c r="A33" s="13" t="s">
        <v>14</v>
      </c>
      <c r="B33" s="13" t="s">
        <v>107</v>
      </c>
      <c r="C33" s="14" t="s">
        <v>108</v>
      </c>
      <c r="D33" s="15">
        <v>2</v>
      </c>
      <c r="E33" s="15">
        <f t="shared" si="0"/>
        <v>0</v>
      </c>
      <c r="F33" s="15">
        <v>2</v>
      </c>
    </row>
    <row r="34" spans="1:6" s="12" customFormat="1" ht="31.5">
      <c r="A34" s="13" t="s">
        <v>14</v>
      </c>
      <c r="B34" s="13" t="s">
        <v>72</v>
      </c>
      <c r="C34" s="14" t="s">
        <v>71</v>
      </c>
      <c r="D34" s="15">
        <v>1</v>
      </c>
      <c r="E34" s="15">
        <f t="shared" si="0"/>
        <v>-1</v>
      </c>
      <c r="F34" s="15">
        <v>0</v>
      </c>
    </row>
    <row r="35" spans="1:6" s="12" customFormat="1" ht="31.5">
      <c r="A35" s="13" t="s">
        <v>14</v>
      </c>
      <c r="B35" s="13" t="s">
        <v>112</v>
      </c>
      <c r="C35" s="14" t="s">
        <v>113</v>
      </c>
      <c r="D35" s="15">
        <v>11.9</v>
      </c>
      <c r="E35" s="15">
        <f t="shared" si="0"/>
        <v>1.4000000000000004</v>
      </c>
      <c r="F35" s="15">
        <v>13.3</v>
      </c>
    </row>
    <row r="36" spans="1:6" s="12" customFormat="1" ht="15.75">
      <c r="A36" s="13" t="s">
        <v>14</v>
      </c>
      <c r="B36" s="13" t="s">
        <v>78</v>
      </c>
      <c r="C36" s="14" t="s">
        <v>79</v>
      </c>
      <c r="D36" s="15">
        <v>5</v>
      </c>
      <c r="E36" s="15">
        <f t="shared" si="0"/>
        <v>-5</v>
      </c>
      <c r="F36" s="15">
        <v>0</v>
      </c>
    </row>
    <row r="37" spans="1:6" s="12" customFormat="1" ht="31.5">
      <c r="A37" s="13" t="s">
        <v>14</v>
      </c>
      <c r="B37" s="13" t="s">
        <v>109</v>
      </c>
      <c r="C37" s="14" t="s">
        <v>110</v>
      </c>
      <c r="D37" s="15">
        <v>40.3</v>
      </c>
      <c r="E37" s="15">
        <f t="shared" si="0"/>
        <v>10.900000000000006</v>
      </c>
      <c r="F37" s="15">
        <v>51.2</v>
      </c>
    </row>
    <row r="38" spans="1:6" s="12" customFormat="1" ht="15.75">
      <c r="A38" s="13" t="s">
        <v>14</v>
      </c>
      <c r="B38" s="13" t="s">
        <v>80</v>
      </c>
      <c r="C38" s="14" t="s">
        <v>81</v>
      </c>
      <c r="D38" s="15">
        <v>86</v>
      </c>
      <c r="E38" s="15">
        <f t="shared" si="0"/>
        <v>-4.5</v>
      </c>
      <c r="F38" s="15">
        <v>81.5</v>
      </c>
    </row>
    <row r="39" spans="1:6" s="12" customFormat="1" ht="15.75">
      <c r="A39" s="29" t="s">
        <v>14</v>
      </c>
      <c r="B39" s="29" t="s">
        <v>114</v>
      </c>
      <c r="C39" s="30" t="s">
        <v>115</v>
      </c>
      <c r="D39" s="31">
        <v>23.9</v>
      </c>
      <c r="E39" s="15">
        <f t="shared" si="0"/>
        <v>-9.499999999999998</v>
      </c>
      <c r="F39" s="31">
        <v>14.4</v>
      </c>
    </row>
    <row r="40" spans="1:6" s="12" customFormat="1" ht="15.75">
      <c r="A40" s="29" t="s">
        <v>14</v>
      </c>
      <c r="B40" s="29" t="s">
        <v>82</v>
      </c>
      <c r="C40" s="30" t="s">
        <v>83</v>
      </c>
      <c r="D40" s="31">
        <v>55.8</v>
      </c>
      <c r="E40" s="31">
        <f t="shared" si="0"/>
        <v>-29.9</v>
      </c>
      <c r="F40" s="31">
        <v>25.9</v>
      </c>
    </row>
    <row r="41" spans="1:6" s="12" customFormat="1" ht="15.75">
      <c r="A41" s="29" t="s">
        <v>14</v>
      </c>
      <c r="B41" s="29" t="s">
        <v>94</v>
      </c>
      <c r="C41" s="30" t="s">
        <v>129</v>
      </c>
      <c r="D41" s="31">
        <v>0</v>
      </c>
      <c r="E41" s="31">
        <f t="shared" si="0"/>
        <v>21.4</v>
      </c>
      <c r="F41" s="31">
        <v>21.4</v>
      </c>
    </row>
    <row r="42" spans="1:6" s="12" customFormat="1" ht="15.75">
      <c r="A42" s="29" t="s">
        <v>14</v>
      </c>
      <c r="B42" s="29" t="s">
        <v>116</v>
      </c>
      <c r="C42" s="30" t="s">
        <v>117</v>
      </c>
      <c r="D42" s="31">
        <v>40</v>
      </c>
      <c r="E42" s="31">
        <f t="shared" si="0"/>
        <v>0</v>
      </c>
      <c r="F42" s="31">
        <v>40</v>
      </c>
    </row>
    <row r="43" spans="1:6" s="12" customFormat="1" ht="15.75">
      <c r="A43" s="29" t="s">
        <v>14</v>
      </c>
      <c r="B43" s="29" t="s">
        <v>130</v>
      </c>
      <c r="C43" s="30" t="s">
        <v>131</v>
      </c>
      <c r="D43" s="31">
        <v>0</v>
      </c>
      <c r="E43" s="31">
        <f t="shared" si="0"/>
        <v>4.5</v>
      </c>
      <c r="F43" s="31">
        <v>4.5</v>
      </c>
    </row>
    <row r="44" spans="1:6" s="12" customFormat="1" ht="15.75">
      <c r="A44" s="29" t="s">
        <v>14</v>
      </c>
      <c r="B44" s="29" t="s">
        <v>84</v>
      </c>
      <c r="C44" s="30" t="s">
        <v>85</v>
      </c>
      <c r="D44" s="31">
        <v>25</v>
      </c>
      <c r="E44" s="31">
        <f t="shared" si="0"/>
        <v>0</v>
      </c>
      <c r="F44" s="31">
        <v>25</v>
      </c>
    </row>
    <row r="45" spans="1:6" s="12" customFormat="1" ht="16.5" customHeight="1">
      <c r="A45" s="29" t="s">
        <v>14</v>
      </c>
      <c r="B45" s="29" t="s">
        <v>86</v>
      </c>
      <c r="C45" s="30" t="s">
        <v>87</v>
      </c>
      <c r="D45" s="31">
        <v>4</v>
      </c>
      <c r="E45" s="31">
        <f t="shared" si="0"/>
        <v>0</v>
      </c>
      <c r="F45" s="31">
        <v>4</v>
      </c>
    </row>
    <row r="46" spans="1:6" s="23" customFormat="1" ht="47.25">
      <c r="A46" s="20" t="s">
        <v>26</v>
      </c>
      <c r="B46" s="20"/>
      <c r="C46" s="21" t="s">
        <v>27</v>
      </c>
      <c r="D46" s="22">
        <f>SUM(D47:D48)</f>
        <v>785.6</v>
      </c>
      <c r="E46" s="22">
        <f t="shared" si="0"/>
        <v>0</v>
      </c>
      <c r="F46" s="22">
        <f>SUM(F47:F48)</f>
        <v>785.6</v>
      </c>
    </row>
    <row r="47" spans="1:6" s="12" customFormat="1" ht="31.5">
      <c r="A47" s="13" t="s">
        <v>26</v>
      </c>
      <c r="B47" s="13" t="s">
        <v>28</v>
      </c>
      <c r="C47" s="14" t="s">
        <v>29</v>
      </c>
      <c r="D47" s="15">
        <v>712.4</v>
      </c>
      <c r="E47" s="15">
        <f t="shared" si="0"/>
        <v>0</v>
      </c>
      <c r="F47" s="15">
        <v>712.4</v>
      </c>
    </row>
    <row r="48" spans="1:6" s="12" customFormat="1" ht="31.5">
      <c r="A48" s="13" t="s">
        <v>26</v>
      </c>
      <c r="B48" s="13" t="s">
        <v>30</v>
      </c>
      <c r="C48" s="14" t="s">
        <v>31</v>
      </c>
      <c r="D48" s="15">
        <v>73.2</v>
      </c>
      <c r="E48" s="15">
        <f t="shared" si="0"/>
        <v>0</v>
      </c>
      <c r="F48" s="15">
        <v>73.2</v>
      </c>
    </row>
    <row r="49" spans="1:6" s="23" customFormat="1" ht="15.75">
      <c r="A49" s="20" t="s">
        <v>32</v>
      </c>
      <c r="B49" s="20"/>
      <c r="C49" s="21" t="s">
        <v>33</v>
      </c>
      <c r="D49" s="22">
        <f>D50</f>
        <v>10</v>
      </c>
      <c r="E49" s="22">
        <f t="shared" si="0"/>
        <v>0</v>
      </c>
      <c r="F49" s="22">
        <f>F50</f>
        <v>10</v>
      </c>
    </row>
    <row r="50" spans="1:6" s="12" customFormat="1" ht="15.75">
      <c r="A50" s="13" t="s">
        <v>32</v>
      </c>
      <c r="B50" s="13" t="s">
        <v>88</v>
      </c>
      <c r="C50" s="14" t="s">
        <v>34</v>
      </c>
      <c r="D50" s="15">
        <v>10</v>
      </c>
      <c r="E50" s="15">
        <f t="shared" si="0"/>
        <v>0</v>
      </c>
      <c r="F50" s="15">
        <v>10</v>
      </c>
    </row>
    <row r="51" spans="1:6" s="23" customFormat="1" ht="15.75">
      <c r="A51" s="20" t="s">
        <v>35</v>
      </c>
      <c r="B51" s="20"/>
      <c r="C51" s="21" t="s">
        <v>36</v>
      </c>
      <c r="D51" s="22">
        <f>SUM(D52:D54)</f>
        <v>13.7</v>
      </c>
      <c r="E51" s="22">
        <f t="shared" si="0"/>
        <v>0</v>
      </c>
      <c r="F51" s="22">
        <f>SUM(F52:F54)</f>
        <v>13.7</v>
      </c>
    </row>
    <row r="52" spans="1:6" s="12" customFormat="1" ht="15.75">
      <c r="A52" s="13" t="s">
        <v>35</v>
      </c>
      <c r="B52" s="13" t="s">
        <v>77</v>
      </c>
      <c r="C52" s="14" t="s">
        <v>25</v>
      </c>
      <c r="D52" s="15">
        <v>11.5</v>
      </c>
      <c r="E52" s="15">
        <f t="shared" si="0"/>
        <v>0</v>
      </c>
      <c r="F52" s="15">
        <v>11.5</v>
      </c>
    </row>
    <row r="53" spans="1:6" s="12" customFormat="1" ht="15.75">
      <c r="A53" s="13" t="s">
        <v>35</v>
      </c>
      <c r="B53" s="13" t="s">
        <v>89</v>
      </c>
      <c r="C53" s="14" t="s">
        <v>37</v>
      </c>
      <c r="D53" s="15">
        <v>1.5</v>
      </c>
      <c r="E53" s="15">
        <f t="shared" si="0"/>
        <v>0</v>
      </c>
      <c r="F53" s="15">
        <v>1.5</v>
      </c>
    </row>
    <row r="54" spans="1:6" s="12" customFormat="1" ht="15.75">
      <c r="A54" s="13" t="s">
        <v>35</v>
      </c>
      <c r="B54" s="13" t="s">
        <v>84</v>
      </c>
      <c r="C54" s="14" t="s">
        <v>90</v>
      </c>
      <c r="D54" s="15">
        <v>0.7</v>
      </c>
      <c r="E54" s="15">
        <f t="shared" si="0"/>
        <v>0</v>
      </c>
      <c r="F54" s="15">
        <v>0.7</v>
      </c>
    </row>
    <row r="55" spans="1:6" s="19" customFormat="1" ht="15.75">
      <c r="A55" s="16" t="s">
        <v>38</v>
      </c>
      <c r="B55" s="16"/>
      <c r="C55" s="17" t="s">
        <v>39</v>
      </c>
      <c r="D55" s="18">
        <f>D56</f>
        <v>138.20000000000002</v>
      </c>
      <c r="E55" s="18">
        <f t="shared" si="0"/>
        <v>0</v>
      </c>
      <c r="F55" s="18">
        <f>F56</f>
        <v>138.20000000000002</v>
      </c>
    </row>
    <row r="56" spans="1:6" s="23" customFormat="1" ht="15.75">
      <c r="A56" s="20" t="s">
        <v>40</v>
      </c>
      <c r="B56" s="20"/>
      <c r="C56" s="21" t="s">
        <v>41</v>
      </c>
      <c r="D56" s="22">
        <f>SUM(D57:D65)</f>
        <v>138.20000000000002</v>
      </c>
      <c r="E56" s="22">
        <f t="shared" si="0"/>
        <v>0</v>
      </c>
      <c r="F56" s="22">
        <f>SUM(F57:F65)</f>
        <v>138.20000000000002</v>
      </c>
    </row>
    <row r="57" spans="1:6" s="12" customFormat="1" ht="15.75">
      <c r="A57" s="13" t="s">
        <v>40</v>
      </c>
      <c r="B57" s="13" t="s">
        <v>8</v>
      </c>
      <c r="C57" s="14" t="s">
        <v>9</v>
      </c>
      <c r="D57" s="15">
        <v>97.4</v>
      </c>
      <c r="E57" s="15">
        <f t="shared" si="0"/>
        <v>0</v>
      </c>
      <c r="F57" s="15">
        <v>97.4</v>
      </c>
    </row>
    <row r="58" spans="1:6" s="12" customFormat="1" ht="15.75">
      <c r="A58" s="13" t="s">
        <v>40</v>
      </c>
      <c r="B58" s="13" t="s">
        <v>10</v>
      </c>
      <c r="C58" s="14" t="s">
        <v>11</v>
      </c>
      <c r="D58" s="15">
        <v>29.7</v>
      </c>
      <c r="E58" s="15">
        <f t="shared" si="0"/>
        <v>0</v>
      </c>
      <c r="F58" s="15">
        <v>29.7</v>
      </c>
    </row>
    <row r="59" spans="1:6" s="12" customFormat="1" ht="15.75">
      <c r="A59" s="29" t="s">
        <v>40</v>
      </c>
      <c r="B59" s="29" t="s">
        <v>105</v>
      </c>
      <c r="C59" s="30" t="s">
        <v>106</v>
      </c>
      <c r="D59" s="31">
        <v>0.8</v>
      </c>
      <c r="E59" s="15">
        <f t="shared" si="0"/>
        <v>0</v>
      </c>
      <c r="F59" s="31">
        <v>0.8</v>
      </c>
    </row>
    <row r="60" spans="1:6" s="12" customFormat="1" ht="15.75">
      <c r="A60" s="29" t="s">
        <v>40</v>
      </c>
      <c r="B60" s="29" t="s">
        <v>91</v>
      </c>
      <c r="C60" s="30" t="s">
        <v>92</v>
      </c>
      <c r="D60" s="31">
        <v>1</v>
      </c>
      <c r="E60" s="15">
        <f t="shared" si="0"/>
        <v>0</v>
      </c>
      <c r="F60" s="31">
        <v>1</v>
      </c>
    </row>
    <row r="61" spans="1:6" s="12" customFormat="1" ht="15.75">
      <c r="A61" s="29" t="s">
        <v>40</v>
      </c>
      <c r="B61" s="29" t="s">
        <v>82</v>
      </c>
      <c r="C61" s="30" t="s">
        <v>83</v>
      </c>
      <c r="D61" s="31">
        <v>1</v>
      </c>
      <c r="E61" s="15">
        <f t="shared" si="0"/>
        <v>0</v>
      </c>
      <c r="F61" s="31">
        <v>1</v>
      </c>
    </row>
    <row r="62" spans="1:6" s="12" customFormat="1" ht="15.75">
      <c r="A62" s="29" t="s">
        <v>40</v>
      </c>
      <c r="B62" s="29" t="s">
        <v>94</v>
      </c>
      <c r="C62" s="30" t="s">
        <v>129</v>
      </c>
      <c r="D62" s="31">
        <v>0</v>
      </c>
      <c r="E62" s="15">
        <f t="shared" si="0"/>
        <v>3.9</v>
      </c>
      <c r="F62" s="31">
        <v>3.9</v>
      </c>
    </row>
    <row r="63" spans="1:6" s="12" customFormat="1" ht="15.75">
      <c r="A63" s="29" t="s">
        <v>40</v>
      </c>
      <c r="B63" s="29" t="s">
        <v>130</v>
      </c>
      <c r="C63" s="30" t="s">
        <v>131</v>
      </c>
      <c r="D63" s="31">
        <v>0</v>
      </c>
      <c r="E63" s="15">
        <f t="shared" si="0"/>
        <v>1.4</v>
      </c>
      <c r="F63" s="31">
        <v>1.4</v>
      </c>
    </row>
    <row r="64" spans="1:6" s="12" customFormat="1" ht="15.75">
      <c r="A64" s="29" t="s">
        <v>40</v>
      </c>
      <c r="B64" s="29" t="s">
        <v>84</v>
      </c>
      <c r="C64" s="30" t="s">
        <v>90</v>
      </c>
      <c r="D64" s="31">
        <v>2</v>
      </c>
      <c r="E64" s="15">
        <f t="shared" si="0"/>
        <v>0</v>
      </c>
      <c r="F64" s="31">
        <v>2</v>
      </c>
    </row>
    <row r="65" spans="1:6" s="12" customFormat="1" ht="15.75">
      <c r="A65" s="29" t="s">
        <v>40</v>
      </c>
      <c r="B65" s="29" t="s">
        <v>86</v>
      </c>
      <c r="C65" s="30" t="s">
        <v>93</v>
      </c>
      <c r="D65" s="31">
        <v>6.3</v>
      </c>
      <c r="E65" s="15">
        <f t="shared" si="0"/>
        <v>-5.3</v>
      </c>
      <c r="F65" s="31">
        <v>1</v>
      </c>
    </row>
    <row r="66" spans="1:6" s="19" customFormat="1" ht="15.75">
      <c r="A66" s="16" t="s">
        <v>42</v>
      </c>
      <c r="B66" s="16"/>
      <c r="C66" s="17" t="s">
        <v>43</v>
      </c>
      <c r="D66" s="18">
        <f>D67+D72</f>
        <v>1989</v>
      </c>
      <c r="E66" s="18">
        <f t="shared" si="0"/>
        <v>-55.799999999999955</v>
      </c>
      <c r="F66" s="18">
        <f>F67+F72</f>
        <v>1933.2</v>
      </c>
    </row>
    <row r="67" spans="1:6" s="23" customFormat="1" ht="15.75">
      <c r="A67" s="20" t="s">
        <v>44</v>
      </c>
      <c r="B67" s="20"/>
      <c r="C67" s="21" t="s">
        <v>45</v>
      </c>
      <c r="D67" s="22">
        <f>SUM(D68:D71)</f>
        <v>136.4</v>
      </c>
      <c r="E67" s="22">
        <f t="shared" si="0"/>
        <v>0</v>
      </c>
      <c r="F67" s="22">
        <f>SUM(F68:F71)</f>
        <v>136.4</v>
      </c>
    </row>
    <row r="68" spans="1:6" s="12" customFormat="1" ht="15.75">
      <c r="A68" s="13" t="s">
        <v>44</v>
      </c>
      <c r="B68" s="13" t="s">
        <v>8</v>
      </c>
      <c r="C68" s="14" t="s">
        <v>9</v>
      </c>
      <c r="D68" s="15">
        <f>2.9+95.8</f>
        <v>98.7</v>
      </c>
      <c r="E68" s="15">
        <f t="shared" si="0"/>
        <v>0</v>
      </c>
      <c r="F68" s="15">
        <f>2.9+95.8</f>
        <v>98.7</v>
      </c>
    </row>
    <row r="69" spans="1:6" s="12" customFormat="1" ht="15.75">
      <c r="A69" s="13" t="s">
        <v>44</v>
      </c>
      <c r="B69" s="13" t="s">
        <v>10</v>
      </c>
      <c r="C69" s="14" t="s">
        <v>11</v>
      </c>
      <c r="D69" s="15">
        <f>29.3+0.9</f>
        <v>30.2</v>
      </c>
      <c r="E69" s="15">
        <f t="shared" si="0"/>
        <v>0</v>
      </c>
      <c r="F69" s="15">
        <f>29.3+0.9</f>
        <v>30.2</v>
      </c>
    </row>
    <row r="70" spans="1:6" s="12" customFormat="1" ht="15.75">
      <c r="A70" s="13" t="s">
        <v>44</v>
      </c>
      <c r="B70" s="13" t="s">
        <v>91</v>
      </c>
      <c r="C70" s="14" t="s">
        <v>92</v>
      </c>
      <c r="D70" s="15">
        <v>1</v>
      </c>
      <c r="E70" s="15">
        <f t="shared" si="0"/>
        <v>0</v>
      </c>
      <c r="F70" s="15">
        <v>1</v>
      </c>
    </row>
    <row r="71" spans="1:6" s="12" customFormat="1" ht="15.75">
      <c r="A71" s="13" t="s">
        <v>44</v>
      </c>
      <c r="B71" s="13" t="s">
        <v>84</v>
      </c>
      <c r="C71" s="14" t="s">
        <v>90</v>
      </c>
      <c r="D71" s="15">
        <v>6.5</v>
      </c>
      <c r="E71" s="15">
        <f t="shared" si="0"/>
        <v>0</v>
      </c>
      <c r="F71" s="15">
        <v>6.5</v>
      </c>
    </row>
    <row r="72" spans="1:6" s="23" customFormat="1" ht="15.75">
      <c r="A72" s="20" t="s">
        <v>46</v>
      </c>
      <c r="B72" s="20"/>
      <c r="C72" s="21" t="s">
        <v>47</v>
      </c>
      <c r="D72" s="22">
        <f>SUM(D73:D80)</f>
        <v>1852.6</v>
      </c>
      <c r="E72" s="22">
        <f t="shared" si="0"/>
        <v>-55.799999999999955</v>
      </c>
      <c r="F72" s="22">
        <f>SUM(F73:F80)</f>
        <v>1796.8</v>
      </c>
    </row>
    <row r="73" spans="1:6" s="12" customFormat="1" ht="15.75">
      <c r="A73" s="13" t="s">
        <v>46</v>
      </c>
      <c r="B73" s="13" t="s">
        <v>18</v>
      </c>
      <c r="C73" s="14" t="s">
        <v>19</v>
      </c>
      <c r="D73" s="15">
        <v>245</v>
      </c>
      <c r="E73" s="15">
        <f t="shared" si="0"/>
        <v>0</v>
      </c>
      <c r="F73" s="15">
        <v>245</v>
      </c>
    </row>
    <row r="74" spans="1:6" s="12" customFormat="1" ht="31.5">
      <c r="A74" s="13" t="s">
        <v>46</v>
      </c>
      <c r="B74" s="13" t="s">
        <v>48</v>
      </c>
      <c r="C74" s="14" t="s">
        <v>49</v>
      </c>
      <c r="D74" s="15">
        <v>30</v>
      </c>
      <c r="E74" s="15">
        <f t="shared" si="0"/>
        <v>14</v>
      </c>
      <c r="F74" s="15">
        <v>44</v>
      </c>
    </row>
    <row r="75" spans="1:6" s="12" customFormat="1" ht="15.75">
      <c r="A75" s="13" t="s">
        <v>46</v>
      </c>
      <c r="B75" s="13" t="s">
        <v>118</v>
      </c>
      <c r="C75" s="14" t="s">
        <v>119</v>
      </c>
      <c r="D75" s="15">
        <v>20</v>
      </c>
      <c r="E75" s="15">
        <f t="shared" si="0"/>
        <v>0</v>
      </c>
      <c r="F75" s="15">
        <v>20</v>
      </c>
    </row>
    <row r="76" spans="1:6" s="12" customFormat="1" ht="15.75">
      <c r="A76" s="13" t="s">
        <v>46</v>
      </c>
      <c r="B76" s="13" t="s">
        <v>75</v>
      </c>
      <c r="C76" s="14" t="s">
        <v>21</v>
      </c>
      <c r="D76" s="15">
        <v>1229.8</v>
      </c>
      <c r="E76" s="15">
        <f t="shared" si="0"/>
        <v>-14</v>
      </c>
      <c r="F76" s="15">
        <v>1215.8</v>
      </c>
    </row>
    <row r="77" spans="1:6" s="12" customFormat="1" ht="15.75">
      <c r="A77" s="29" t="s">
        <v>46</v>
      </c>
      <c r="B77" s="29" t="s">
        <v>114</v>
      </c>
      <c r="C77" s="30" t="s">
        <v>115</v>
      </c>
      <c r="D77" s="31">
        <v>0</v>
      </c>
      <c r="E77" s="31">
        <f t="shared" si="0"/>
        <v>40.7</v>
      </c>
      <c r="F77" s="31">
        <v>40.7</v>
      </c>
    </row>
    <row r="78" spans="1:6" s="12" customFormat="1" ht="15.75">
      <c r="A78" s="29" t="s">
        <v>46</v>
      </c>
      <c r="B78" s="29" t="s">
        <v>76</v>
      </c>
      <c r="C78" s="30" t="s">
        <v>22</v>
      </c>
      <c r="D78" s="31">
        <v>37</v>
      </c>
      <c r="E78" s="31">
        <f t="shared" si="0"/>
        <v>0</v>
      </c>
      <c r="F78" s="31">
        <v>37</v>
      </c>
    </row>
    <row r="79" spans="1:6" s="12" customFormat="1" ht="15.75">
      <c r="A79" s="29" t="s">
        <v>46</v>
      </c>
      <c r="B79" s="29" t="s">
        <v>94</v>
      </c>
      <c r="C79" s="30" t="s">
        <v>102</v>
      </c>
      <c r="D79" s="31">
        <v>107.5</v>
      </c>
      <c r="E79" s="31">
        <f t="shared" si="0"/>
        <v>81.80000000000001</v>
      </c>
      <c r="F79" s="31">
        <v>189.3</v>
      </c>
    </row>
    <row r="80" spans="1:6" s="12" customFormat="1" ht="15.75">
      <c r="A80" s="29" t="s">
        <v>46</v>
      </c>
      <c r="B80" s="29" t="s">
        <v>86</v>
      </c>
      <c r="C80" s="30" t="s">
        <v>87</v>
      </c>
      <c r="D80" s="31">
        <v>183.3</v>
      </c>
      <c r="E80" s="31">
        <f t="shared" si="0"/>
        <v>-178.3</v>
      </c>
      <c r="F80" s="31">
        <v>5</v>
      </c>
    </row>
    <row r="81" spans="1:6" s="49" customFormat="1" ht="15.75">
      <c r="A81" s="38" t="s">
        <v>120</v>
      </c>
      <c r="B81" s="38"/>
      <c r="C81" s="39" t="s">
        <v>121</v>
      </c>
      <c r="D81" s="40">
        <f>D82+D86+D84</f>
        <v>80</v>
      </c>
      <c r="E81" s="40">
        <f>E82+E86+E84</f>
        <v>55.8</v>
      </c>
      <c r="F81" s="40">
        <f>F82+F86+F84</f>
        <v>135.8</v>
      </c>
    </row>
    <row r="82" spans="1:6" s="48" customFormat="1" ht="15.75">
      <c r="A82" s="41" t="s">
        <v>120</v>
      </c>
      <c r="B82" s="41"/>
      <c r="C82" s="42" t="s">
        <v>122</v>
      </c>
      <c r="D82" s="43">
        <f>D83</f>
        <v>40</v>
      </c>
      <c r="E82" s="43">
        <f>E83</f>
        <v>0</v>
      </c>
      <c r="F82" s="43">
        <f>F83</f>
        <v>40</v>
      </c>
    </row>
    <row r="83" spans="1:6" s="47" customFormat="1" ht="15.75">
      <c r="A83" s="35" t="s">
        <v>120</v>
      </c>
      <c r="B83" s="35" t="s">
        <v>123</v>
      </c>
      <c r="C83" s="36" t="s">
        <v>124</v>
      </c>
      <c r="D83" s="37">
        <v>40</v>
      </c>
      <c r="E83" s="37">
        <f>F83-D83</f>
        <v>0</v>
      </c>
      <c r="F83" s="37">
        <v>40</v>
      </c>
    </row>
    <row r="84" spans="1:6" s="48" customFormat="1" ht="15.75">
      <c r="A84" s="41" t="s">
        <v>132</v>
      </c>
      <c r="B84" s="41"/>
      <c r="C84" s="42" t="s">
        <v>133</v>
      </c>
      <c r="D84" s="43">
        <f>D85</f>
        <v>0</v>
      </c>
      <c r="E84" s="43">
        <f>E85</f>
        <v>55.8</v>
      </c>
      <c r="F84" s="43">
        <f>F85</f>
        <v>55.8</v>
      </c>
    </row>
    <row r="85" spans="1:6" s="47" customFormat="1" ht="15.75">
      <c r="A85" s="35" t="s">
        <v>132</v>
      </c>
      <c r="B85" s="35" t="s">
        <v>94</v>
      </c>
      <c r="C85" s="36" t="s">
        <v>129</v>
      </c>
      <c r="D85" s="37">
        <v>0</v>
      </c>
      <c r="E85" s="37">
        <f>F85-D85</f>
        <v>55.8</v>
      </c>
      <c r="F85" s="37">
        <v>55.8</v>
      </c>
    </row>
    <row r="86" spans="1:6" s="48" customFormat="1" ht="15.75">
      <c r="A86" s="41" t="s">
        <v>125</v>
      </c>
      <c r="B86" s="41"/>
      <c r="C86" s="42" t="s">
        <v>128</v>
      </c>
      <c r="D86" s="43">
        <f>SUM(D87:D88)</f>
        <v>40</v>
      </c>
      <c r="E86" s="43">
        <f>SUM(E87:E88)</f>
        <v>0</v>
      </c>
      <c r="F86" s="43">
        <f>SUM(F87:F88)</f>
        <v>40</v>
      </c>
    </row>
    <row r="87" spans="1:6" s="47" customFormat="1" ht="15.75">
      <c r="A87" s="44" t="s">
        <v>125</v>
      </c>
      <c r="B87" s="44" t="s">
        <v>126</v>
      </c>
      <c r="C87" s="45" t="s">
        <v>127</v>
      </c>
      <c r="D87" s="46">
        <v>30</v>
      </c>
      <c r="E87" s="46">
        <f>F87-D87</f>
        <v>0</v>
      </c>
      <c r="F87" s="46">
        <v>30</v>
      </c>
    </row>
    <row r="88" spans="1:6" s="47" customFormat="1" ht="15.75">
      <c r="A88" s="44" t="s">
        <v>125</v>
      </c>
      <c r="B88" s="44" t="s">
        <v>86</v>
      </c>
      <c r="C88" s="45" t="s">
        <v>87</v>
      </c>
      <c r="D88" s="46">
        <v>10</v>
      </c>
      <c r="E88" s="46">
        <f>F88-D88</f>
        <v>0</v>
      </c>
      <c r="F88" s="46">
        <v>10</v>
      </c>
    </row>
    <row r="89" spans="1:6" s="19" customFormat="1" ht="15.75">
      <c r="A89" s="32" t="s">
        <v>50</v>
      </c>
      <c r="B89" s="32"/>
      <c r="C89" s="33" t="s">
        <v>51</v>
      </c>
      <c r="D89" s="34">
        <f>D90</f>
        <v>1587.7</v>
      </c>
      <c r="E89" s="34">
        <f t="shared" si="0"/>
        <v>0</v>
      </c>
      <c r="F89" s="34">
        <f>F90</f>
        <v>1587.7</v>
      </c>
    </row>
    <row r="90" spans="1:6" s="23" customFormat="1" ht="15.75">
      <c r="A90" s="20" t="s">
        <v>52</v>
      </c>
      <c r="B90" s="20"/>
      <c r="C90" s="21" t="s">
        <v>53</v>
      </c>
      <c r="D90" s="22">
        <f>SUM(D91:D98)</f>
        <v>1587.7</v>
      </c>
      <c r="E90" s="22">
        <f t="shared" si="0"/>
        <v>0</v>
      </c>
      <c r="F90" s="22">
        <f>SUM(F91:F98)</f>
        <v>1587.7</v>
      </c>
    </row>
    <row r="91" spans="1:6" s="12" customFormat="1" ht="15.75">
      <c r="A91" s="13" t="s">
        <v>52</v>
      </c>
      <c r="B91" s="13" t="s">
        <v>8</v>
      </c>
      <c r="C91" s="14" t="s">
        <v>9</v>
      </c>
      <c r="D91" s="15">
        <v>1155.5</v>
      </c>
      <c r="E91" s="15">
        <f t="shared" si="0"/>
        <v>0</v>
      </c>
      <c r="F91" s="15">
        <v>1155.5</v>
      </c>
    </row>
    <row r="92" spans="1:6" s="12" customFormat="1" ht="15.75">
      <c r="A92" s="13" t="s">
        <v>52</v>
      </c>
      <c r="B92" s="13" t="s">
        <v>10</v>
      </c>
      <c r="C92" s="14" t="s">
        <v>11</v>
      </c>
      <c r="D92" s="15">
        <v>341.6</v>
      </c>
      <c r="E92" s="15">
        <f t="shared" si="0"/>
        <v>0</v>
      </c>
      <c r="F92" s="15">
        <v>341.6</v>
      </c>
    </row>
    <row r="93" spans="1:6" s="12" customFormat="1" ht="18" customHeight="1">
      <c r="A93" s="13" t="s">
        <v>52</v>
      </c>
      <c r="B93" s="13" t="s">
        <v>73</v>
      </c>
      <c r="C93" s="14" t="s">
        <v>66</v>
      </c>
      <c r="D93" s="15">
        <v>12.7</v>
      </c>
      <c r="E93" s="15">
        <f t="shared" si="0"/>
        <v>0</v>
      </c>
      <c r="F93" s="15">
        <v>12.7</v>
      </c>
    </row>
    <row r="94" spans="1:6" s="12" customFormat="1" ht="18" customHeight="1">
      <c r="A94" s="13" t="s">
        <v>52</v>
      </c>
      <c r="B94" s="13" t="s">
        <v>105</v>
      </c>
      <c r="C94" s="14" t="s">
        <v>106</v>
      </c>
      <c r="D94" s="15">
        <v>2.4</v>
      </c>
      <c r="E94" s="15">
        <f t="shared" si="0"/>
        <v>0</v>
      </c>
      <c r="F94" s="15">
        <v>2.4</v>
      </c>
    </row>
    <row r="95" spans="1:6" s="12" customFormat="1" ht="15.75">
      <c r="A95" s="13" t="s">
        <v>52</v>
      </c>
      <c r="B95" s="13" t="s">
        <v>76</v>
      </c>
      <c r="C95" s="14" t="s">
        <v>22</v>
      </c>
      <c r="D95" s="15">
        <v>10</v>
      </c>
      <c r="E95" s="15">
        <f t="shared" si="0"/>
        <v>0</v>
      </c>
      <c r="F95" s="15">
        <v>10</v>
      </c>
    </row>
    <row r="96" spans="1:6" s="12" customFormat="1" ht="15.75">
      <c r="A96" s="13" t="s">
        <v>52</v>
      </c>
      <c r="B96" s="13" t="s">
        <v>18</v>
      </c>
      <c r="C96" s="14" t="s">
        <v>19</v>
      </c>
      <c r="D96" s="15">
        <v>65</v>
      </c>
      <c r="E96" s="15">
        <f t="shared" si="0"/>
        <v>0</v>
      </c>
      <c r="F96" s="15">
        <v>65</v>
      </c>
    </row>
    <row r="97" spans="1:6" s="12" customFormat="1" ht="31.5">
      <c r="A97" s="13" t="s">
        <v>52</v>
      </c>
      <c r="B97" s="13" t="s">
        <v>72</v>
      </c>
      <c r="C97" s="14" t="s">
        <v>71</v>
      </c>
      <c r="D97" s="15">
        <v>0.4</v>
      </c>
      <c r="E97" s="15">
        <f t="shared" si="0"/>
        <v>0</v>
      </c>
      <c r="F97" s="15">
        <v>0.4</v>
      </c>
    </row>
    <row r="98" spans="1:6" s="12" customFormat="1" ht="31.5">
      <c r="A98" s="29" t="s">
        <v>52</v>
      </c>
      <c r="B98" s="29" t="s">
        <v>112</v>
      </c>
      <c r="C98" s="30" t="s">
        <v>113</v>
      </c>
      <c r="D98" s="31">
        <v>0.1</v>
      </c>
      <c r="E98" s="15">
        <f t="shared" si="0"/>
        <v>0</v>
      </c>
      <c r="F98" s="31">
        <v>0.1</v>
      </c>
    </row>
    <row r="99" spans="1:6" s="19" customFormat="1" ht="15.75">
      <c r="A99" s="16" t="s">
        <v>54</v>
      </c>
      <c r="B99" s="16"/>
      <c r="C99" s="17" t="s">
        <v>55</v>
      </c>
      <c r="D99" s="18">
        <f>D100</f>
        <v>148.7</v>
      </c>
      <c r="E99" s="18">
        <f t="shared" si="0"/>
        <v>0</v>
      </c>
      <c r="F99" s="18">
        <f>F100</f>
        <v>148.7</v>
      </c>
    </row>
    <row r="100" spans="1:6" s="23" customFormat="1" ht="15.75">
      <c r="A100" s="20" t="s">
        <v>56</v>
      </c>
      <c r="B100" s="20"/>
      <c r="C100" s="21" t="s">
        <v>57</v>
      </c>
      <c r="D100" s="22">
        <f>SUM(D101)</f>
        <v>148.7</v>
      </c>
      <c r="E100" s="22">
        <f t="shared" si="0"/>
        <v>0</v>
      </c>
      <c r="F100" s="22">
        <f>SUM(F101)</f>
        <v>148.7</v>
      </c>
    </row>
    <row r="101" spans="1:6" s="12" customFormat="1" ht="31.5">
      <c r="A101" s="13" t="s">
        <v>56</v>
      </c>
      <c r="B101" s="13" t="s">
        <v>95</v>
      </c>
      <c r="C101" s="14" t="s">
        <v>96</v>
      </c>
      <c r="D101" s="15">
        <v>148.7</v>
      </c>
      <c r="E101" s="15">
        <f t="shared" si="0"/>
        <v>0</v>
      </c>
      <c r="F101" s="15">
        <v>148.7</v>
      </c>
    </row>
    <row r="102" spans="1:6" s="19" customFormat="1" ht="31.5">
      <c r="A102" s="16" t="s">
        <v>58</v>
      </c>
      <c r="B102" s="16"/>
      <c r="C102" s="17" t="s">
        <v>59</v>
      </c>
      <c r="D102" s="18">
        <f>D103</f>
        <v>1</v>
      </c>
      <c r="E102" s="18">
        <f t="shared" si="0"/>
        <v>0</v>
      </c>
      <c r="F102" s="18">
        <f>F103</f>
        <v>1</v>
      </c>
    </row>
    <row r="103" spans="1:6" s="23" customFormat="1" ht="31.5">
      <c r="A103" s="20" t="s">
        <v>60</v>
      </c>
      <c r="B103" s="20"/>
      <c r="C103" s="21" t="s">
        <v>61</v>
      </c>
      <c r="D103" s="22">
        <f>D104</f>
        <v>1</v>
      </c>
      <c r="E103" s="22">
        <f t="shared" si="0"/>
        <v>0</v>
      </c>
      <c r="F103" s="22">
        <f>F104</f>
        <v>1</v>
      </c>
    </row>
    <row r="104" spans="1:6" s="12" customFormat="1" ht="15.75">
      <c r="A104" s="13" t="s">
        <v>60</v>
      </c>
      <c r="B104" s="13" t="s">
        <v>62</v>
      </c>
      <c r="C104" s="14" t="s">
        <v>63</v>
      </c>
      <c r="D104" s="15">
        <v>1</v>
      </c>
      <c r="E104" s="15">
        <f t="shared" si="0"/>
        <v>0</v>
      </c>
      <c r="F104" s="15">
        <v>1</v>
      </c>
    </row>
    <row r="105" s="8" customFormat="1" ht="15.75">
      <c r="B105" s="9"/>
    </row>
    <row r="106" s="8" customFormat="1" ht="15.75">
      <c r="B106" s="9"/>
    </row>
    <row r="107" s="11" customFormat="1" ht="12.75">
      <c r="B107" s="10"/>
    </row>
    <row r="108" s="11" customFormat="1" ht="12.75">
      <c r="B108" s="10"/>
    </row>
    <row r="109" s="11" customFormat="1" ht="12.75">
      <c r="B109" s="10"/>
    </row>
    <row r="110" s="11" customFormat="1" ht="12.75">
      <c r="B110" s="10"/>
    </row>
    <row r="111" s="11" customFormat="1" ht="12.75">
      <c r="B111" s="10"/>
    </row>
    <row r="112" s="11" customFormat="1" ht="12.75">
      <c r="B112" s="10"/>
    </row>
    <row r="113" s="11" customFormat="1" ht="12.75">
      <c r="B113" s="10"/>
    </row>
    <row r="114" s="11" customFormat="1" ht="12.75">
      <c r="B114" s="10"/>
    </row>
    <row r="115" s="11" customFormat="1" ht="12.75">
      <c r="B115" s="10"/>
    </row>
    <row r="116" s="11" customFormat="1" ht="12.75">
      <c r="B116" s="10"/>
    </row>
    <row r="117" s="11" customFormat="1" ht="12.75">
      <c r="B117" s="10"/>
    </row>
    <row r="118" s="11" customFormat="1" ht="12.75">
      <c r="B118" s="10"/>
    </row>
    <row r="119" s="11" customFormat="1" ht="12.75">
      <c r="B119" s="10"/>
    </row>
    <row r="120" s="11" customFormat="1" ht="12.75">
      <c r="B120" s="10"/>
    </row>
    <row r="121" s="11" customFormat="1" ht="12.75">
      <c r="B121" s="10"/>
    </row>
    <row r="122" s="5" customFormat="1" ht="12.75">
      <c r="B122" s="6"/>
    </row>
    <row r="123" s="5" customFormat="1" ht="12.75">
      <c r="B123" s="6"/>
    </row>
  </sheetData>
  <sheetProtection/>
  <mergeCells count="3">
    <mergeCell ref="A6:C6"/>
    <mergeCell ref="D1:F1"/>
    <mergeCell ref="A4:F4"/>
  </mergeCells>
  <printOptions/>
  <pageMargins left="0.8267716535433072" right="0.1968503937007874" top="0.3937007874015748" bottom="0.3937007874015748" header="0.1968503937007874" footer="0.196850393700787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Евгения</cp:lastModifiedBy>
  <cp:lastPrinted>2019-09-17T02:26:56Z</cp:lastPrinted>
  <dcterms:created xsi:type="dcterms:W3CDTF">2007-10-26T05:01:23Z</dcterms:created>
  <dcterms:modified xsi:type="dcterms:W3CDTF">2019-09-17T04:57:20Z</dcterms:modified>
  <cp:category/>
  <cp:version/>
  <cp:contentType/>
  <cp:contentStatus/>
</cp:coreProperties>
</file>